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e\Desktop\"/>
    </mc:Choice>
  </mc:AlternateContent>
  <xr:revisionPtr revIDLastSave="0" documentId="8_{CA152489-FD09-426E-A8FE-5237EAED185C}" xr6:coauthVersionLast="47" xr6:coauthVersionMax="47" xr10:uidLastSave="{00000000-0000-0000-0000-000000000000}"/>
  <bookViews>
    <workbookView xWindow="-30828" yWindow="-108" windowWidth="30936" windowHeight="16776" xr2:uid="{1840D60D-2B4D-4CBD-A344-D3EA5B7ABC09}"/>
  </bookViews>
  <sheets>
    <sheet name="Kontrola mezd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1" i="5" l="1"/>
  <c r="E68" i="5"/>
  <c r="F68" i="5"/>
  <c r="G68" i="5"/>
  <c r="H68" i="5"/>
  <c r="I68" i="5"/>
  <c r="J68" i="5"/>
  <c r="K68" i="5"/>
  <c r="L68" i="5"/>
  <c r="M68" i="5"/>
  <c r="N68" i="5"/>
  <c r="O68" i="5"/>
  <c r="D92" i="5"/>
  <c r="D117" i="5"/>
  <c r="D74" i="5"/>
  <c r="D73" i="5"/>
  <c r="D94" i="5"/>
  <c r="D96" i="5"/>
  <c r="D121" i="5" s="1"/>
  <c r="E123" i="5"/>
  <c r="G123" i="5"/>
  <c r="J123" i="5"/>
  <c r="L123" i="5"/>
  <c r="M123" i="5"/>
  <c r="O123" i="5"/>
  <c r="E98" i="5"/>
  <c r="F98" i="5"/>
  <c r="F123" i="5" s="1"/>
  <c r="G98" i="5"/>
  <c r="H98" i="5"/>
  <c r="H123" i="5" s="1"/>
  <c r="I98" i="5"/>
  <c r="I123" i="5" s="1"/>
  <c r="J98" i="5"/>
  <c r="K98" i="5"/>
  <c r="K123" i="5" s="1"/>
  <c r="L98" i="5"/>
  <c r="M98" i="5"/>
  <c r="N98" i="5"/>
  <c r="N123" i="5" s="1"/>
  <c r="O98" i="5"/>
  <c r="D98" i="5"/>
  <c r="D123" i="5" s="1"/>
  <c r="E73" i="5"/>
  <c r="F73" i="5"/>
  <c r="G73" i="5"/>
  <c r="H73" i="5"/>
  <c r="I73" i="5"/>
  <c r="J73" i="5"/>
  <c r="K73" i="5"/>
  <c r="L73" i="5"/>
  <c r="M73" i="5"/>
  <c r="N73" i="5"/>
  <c r="O73" i="5"/>
  <c r="E74" i="5"/>
  <c r="F74" i="5"/>
  <c r="G74" i="5"/>
  <c r="H74" i="5"/>
  <c r="I74" i="5"/>
  <c r="J74" i="5"/>
  <c r="K74" i="5"/>
  <c r="L74" i="5"/>
  <c r="M74" i="5"/>
  <c r="N74" i="5"/>
  <c r="O74" i="5"/>
  <c r="E95" i="5"/>
  <c r="E120" i="5" s="1"/>
  <c r="F95" i="5"/>
  <c r="F120" i="5" s="1"/>
  <c r="G95" i="5"/>
  <c r="G120" i="5" s="1"/>
  <c r="H95" i="5"/>
  <c r="H120" i="5" s="1"/>
  <c r="I95" i="5"/>
  <c r="I120" i="5" s="1"/>
  <c r="J95" i="5"/>
  <c r="K95" i="5"/>
  <c r="K120" i="5" s="1"/>
  <c r="L95" i="5"/>
  <c r="L120" i="5" s="1"/>
  <c r="M95" i="5"/>
  <c r="M120" i="5" s="1"/>
  <c r="N95" i="5"/>
  <c r="N120" i="5" s="1"/>
  <c r="O95" i="5"/>
  <c r="O120" i="5" s="1"/>
  <c r="D95" i="5"/>
  <c r="D120" i="5" s="1"/>
  <c r="E90" i="5"/>
  <c r="E91" i="5" s="1"/>
  <c r="E116" i="5" s="1"/>
  <c r="F90" i="5"/>
  <c r="F91" i="5" s="1"/>
  <c r="F116" i="5" s="1"/>
  <c r="G90" i="5"/>
  <c r="G91" i="5" s="1"/>
  <c r="G116" i="5" s="1"/>
  <c r="H90" i="5"/>
  <c r="H91" i="5" s="1"/>
  <c r="H116" i="5" s="1"/>
  <c r="I90" i="5"/>
  <c r="I91" i="5" s="1"/>
  <c r="I116" i="5" s="1"/>
  <c r="J90" i="5"/>
  <c r="J91" i="5" s="1"/>
  <c r="J116" i="5" s="1"/>
  <c r="K90" i="5"/>
  <c r="K91" i="5" s="1"/>
  <c r="K116" i="5" s="1"/>
  <c r="L90" i="5"/>
  <c r="L91" i="5" s="1"/>
  <c r="L116" i="5" s="1"/>
  <c r="M90" i="5"/>
  <c r="M91" i="5" s="1"/>
  <c r="M116" i="5" s="1"/>
  <c r="N90" i="5"/>
  <c r="N91" i="5" s="1"/>
  <c r="N116" i="5" s="1"/>
  <c r="O90" i="5"/>
  <c r="O91" i="5" s="1"/>
  <c r="O116" i="5" s="1"/>
  <c r="D90" i="5"/>
  <c r="D116" i="5" s="1"/>
  <c r="E85" i="5"/>
  <c r="F85" i="5"/>
  <c r="G85" i="5"/>
  <c r="H85" i="5"/>
  <c r="I85" i="5"/>
  <c r="J85" i="5"/>
  <c r="K85" i="5"/>
  <c r="L85" i="5"/>
  <c r="M85" i="5"/>
  <c r="N85" i="5"/>
  <c r="O85" i="5"/>
  <c r="D85" i="5"/>
  <c r="O99" i="5"/>
  <c r="O124" i="5" s="1"/>
  <c r="N99" i="5"/>
  <c r="N124" i="5" s="1"/>
  <c r="M99" i="5"/>
  <c r="M124" i="5" s="1"/>
  <c r="L99" i="5"/>
  <c r="L124" i="5" s="1"/>
  <c r="K99" i="5"/>
  <c r="K124" i="5" s="1"/>
  <c r="J99" i="5"/>
  <c r="J124" i="5" s="1"/>
  <c r="I99" i="5"/>
  <c r="I124" i="5" s="1"/>
  <c r="H99" i="5"/>
  <c r="H124" i="5" s="1"/>
  <c r="G99" i="5"/>
  <c r="G124" i="5" s="1"/>
  <c r="E99" i="5"/>
  <c r="E124" i="5" s="1"/>
  <c r="D99" i="5"/>
  <c r="D124" i="5" s="1"/>
  <c r="O96" i="5"/>
  <c r="O121" i="5" s="1"/>
  <c r="N96" i="5"/>
  <c r="N121" i="5" s="1"/>
  <c r="M96" i="5"/>
  <c r="M121" i="5" s="1"/>
  <c r="L96" i="5"/>
  <c r="L121" i="5" s="1"/>
  <c r="K96" i="5"/>
  <c r="K121" i="5" s="1"/>
  <c r="J96" i="5"/>
  <c r="J121" i="5" s="1"/>
  <c r="I96" i="5"/>
  <c r="I121" i="5" s="1"/>
  <c r="H96" i="5"/>
  <c r="H121" i="5" s="1"/>
  <c r="G96" i="5"/>
  <c r="G121" i="5" s="1"/>
  <c r="F96" i="5"/>
  <c r="F121" i="5" s="1"/>
  <c r="E96" i="5"/>
  <c r="E121" i="5" s="1"/>
  <c r="J120" i="5"/>
  <c r="O93" i="5"/>
  <c r="O118" i="5" s="1"/>
  <c r="N93" i="5"/>
  <c r="N118" i="5" s="1"/>
  <c r="M93" i="5"/>
  <c r="M118" i="5" s="1"/>
  <c r="L93" i="5"/>
  <c r="L118" i="5" s="1"/>
  <c r="K93" i="5"/>
  <c r="K118" i="5" s="1"/>
  <c r="J93" i="5"/>
  <c r="J118" i="5" s="1"/>
  <c r="I93" i="5"/>
  <c r="I118" i="5" s="1"/>
  <c r="H93" i="5"/>
  <c r="H118" i="5" s="1"/>
  <c r="G93" i="5"/>
  <c r="G118" i="5" s="1"/>
  <c r="F93" i="5"/>
  <c r="F118" i="5" s="1"/>
  <c r="E93" i="5"/>
  <c r="E118" i="5" s="1"/>
  <c r="D93" i="5"/>
  <c r="D118" i="5" s="1"/>
  <c r="O92" i="5"/>
  <c r="O117" i="5" s="1"/>
  <c r="N92" i="5"/>
  <c r="N117" i="5" s="1"/>
  <c r="M92" i="5"/>
  <c r="M117" i="5" s="1"/>
  <c r="L92" i="5"/>
  <c r="L117" i="5" s="1"/>
  <c r="K92" i="5"/>
  <c r="K117" i="5" s="1"/>
  <c r="J92" i="5"/>
  <c r="J117" i="5" s="1"/>
  <c r="I92" i="5"/>
  <c r="I117" i="5" s="1"/>
  <c r="H92" i="5"/>
  <c r="H117" i="5" s="1"/>
  <c r="G92" i="5"/>
  <c r="G117" i="5" s="1"/>
  <c r="F92" i="5"/>
  <c r="F117" i="5" s="1"/>
  <c r="E92" i="5"/>
  <c r="E117" i="5" s="1"/>
  <c r="O89" i="5"/>
  <c r="O114" i="5" s="1"/>
  <c r="N89" i="5"/>
  <c r="N114" i="5" s="1"/>
  <c r="M89" i="5"/>
  <c r="M114" i="5" s="1"/>
  <c r="L89" i="5"/>
  <c r="L114" i="5" s="1"/>
  <c r="K89" i="5"/>
  <c r="K114" i="5" s="1"/>
  <c r="J89" i="5"/>
  <c r="J114" i="5" s="1"/>
  <c r="I89" i="5"/>
  <c r="I114" i="5" s="1"/>
  <c r="H89" i="5"/>
  <c r="H114" i="5" s="1"/>
  <c r="G89" i="5"/>
  <c r="G114" i="5" s="1"/>
  <c r="F89" i="5"/>
  <c r="F114" i="5" s="1"/>
  <c r="E89" i="5"/>
  <c r="E114" i="5" s="1"/>
  <c r="D89" i="5"/>
  <c r="D114" i="5" s="1"/>
  <c r="O38" i="5"/>
  <c r="O97" i="5" s="1"/>
  <c r="O122" i="5" s="1"/>
  <c r="N38" i="5"/>
  <c r="N97" i="5" s="1"/>
  <c r="N122" i="5" s="1"/>
  <c r="M38" i="5"/>
  <c r="M97" i="5" s="1"/>
  <c r="M122" i="5" s="1"/>
  <c r="L38" i="5"/>
  <c r="L97" i="5" s="1"/>
  <c r="L122" i="5" s="1"/>
  <c r="K38" i="5"/>
  <c r="K97" i="5" s="1"/>
  <c r="K122" i="5" s="1"/>
  <c r="J38" i="5"/>
  <c r="J97" i="5" s="1"/>
  <c r="J122" i="5" s="1"/>
  <c r="I38" i="5"/>
  <c r="I97" i="5" s="1"/>
  <c r="I122" i="5" s="1"/>
  <c r="H38" i="5"/>
  <c r="H97" i="5" s="1"/>
  <c r="H122" i="5" s="1"/>
  <c r="G38" i="5"/>
  <c r="G97" i="5" s="1"/>
  <c r="G122" i="5" s="1"/>
  <c r="F38" i="5"/>
  <c r="F97" i="5" s="1"/>
  <c r="F122" i="5" s="1"/>
  <c r="E38" i="5"/>
  <c r="E97" i="5" s="1"/>
  <c r="E122" i="5" s="1"/>
  <c r="D38" i="5"/>
  <c r="D97" i="5" s="1"/>
  <c r="D122" i="5" s="1"/>
  <c r="F99" i="5"/>
  <c r="F124" i="5" s="1"/>
  <c r="O10" i="5"/>
  <c r="N10" i="5"/>
  <c r="M10" i="5"/>
  <c r="L10" i="5"/>
  <c r="K10" i="5"/>
  <c r="J10" i="5"/>
  <c r="I10" i="5"/>
  <c r="H10" i="5"/>
  <c r="G10" i="5"/>
  <c r="F10" i="5"/>
  <c r="E10" i="5"/>
  <c r="D10" i="5"/>
  <c r="H69" i="5" l="1"/>
  <c r="N115" i="5"/>
  <c r="L115" i="5"/>
  <c r="K115" i="5"/>
  <c r="F115" i="5"/>
  <c r="J115" i="5"/>
  <c r="I115" i="5"/>
  <c r="D68" i="5"/>
  <c r="D69" i="5" s="1"/>
  <c r="D115" i="5"/>
  <c r="H115" i="5"/>
  <c r="O115" i="5"/>
  <c r="G115" i="5"/>
  <c r="M115" i="5"/>
  <c r="E115" i="5"/>
  <c r="I69" i="5"/>
  <c r="M69" i="5"/>
  <c r="O69" i="5"/>
  <c r="N69" i="5"/>
  <c r="K69" i="5"/>
  <c r="D119" i="5"/>
  <c r="J69" i="5"/>
  <c r="L69" i="5"/>
  <c r="F69" i="5"/>
  <c r="G69" i="5"/>
  <c r="E69" i="5"/>
  <c r="M94" i="5"/>
  <c r="M119" i="5" s="1"/>
  <c r="L94" i="5"/>
  <c r="L119" i="5" s="1"/>
  <c r="J94" i="5"/>
  <c r="J119" i="5" s="1"/>
  <c r="K94" i="5"/>
  <c r="K119" i="5" s="1"/>
  <c r="N94" i="5"/>
  <c r="N119" i="5" s="1"/>
  <c r="G94" i="5"/>
  <c r="G119" i="5" s="1"/>
  <c r="O94" i="5"/>
  <c r="O119" i="5" s="1"/>
  <c r="H94" i="5"/>
  <c r="H119" i="5" s="1"/>
  <c r="I94" i="5"/>
  <c r="I119" i="5" s="1"/>
  <c r="E94" i="5"/>
  <c r="E119" i="5" s="1"/>
  <c r="F94" i="5" l="1"/>
  <c r="F1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Lucie</author>
  </authors>
  <commentList>
    <comment ref="A30" authorId="0" shapeId="0" xr:uid="{94A3BF26-0235-46E5-8FD5-1C22FA95FA23}">
      <text>
        <r>
          <rPr>
            <b/>
            <sz val="9"/>
            <color indexed="81"/>
            <rFont val="Tahoma"/>
            <family val="2"/>
            <charset val="238"/>
          </rPr>
          <t>Vyplňovat kladnou hodnotu.</t>
        </r>
      </text>
    </comment>
    <comment ref="B106" authorId="0" shapeId="0" xr:uid="{77686606-1AAA-45FF-939C-FBEB2C64E544}">
      <text>
        <r>
          <rPr>
            <b/>
            <sz val="9"/>
            <color indexed="81"/>
            <rFont val="Tahoma"/>
            <family val="2"/>
            <charset val="238"/>
          </rPr>
          <t>Účet 331 se musí vyfiltrovat poslední den v měsíci</t>
        </r>
      </text>
    </comment>
  </commentList>
</comments>
</file>

<file path=xl/sharedStrings.xml><?xml version="1.0" encoding="utf-8"?>
<sst xmlns="http://schemas.openxmlformats.org/spreadsheetml/2006/main" count="70" uniqueCount="48">
  <si>
    <t>Kontrola mezd</t>
  </si>
  <si>
    <t>Hrubá mzda</t>
  </si>
  <si>
    <t>Náhrada mzdy za nemoc</t>
  </si>
  <si>
    <t>Sociální pojištění zaměstnanec</t>
  </si>
  <si>
    <t>Sociální pojištění zaměstnavatel</t>
  </si>
  <si>
    <t>Zdravotní pojištění zaměstnanec</t>
  </si>
  <si>
    <t>Zdravotní pojištění zaměstnavatel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</si>
  <si>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</si>
  <si>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</si>
  <si>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</si>
  <si>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</si>
  <si>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</si>
  <si>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</si>
  <si>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</si>
  <si>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</si>
  <si>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</si>
  <si>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</si>
  <si>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</si>
  <si>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</si>
  <si>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Daň z příjmu fyzických osob (15% sazba daně) bonus</t>
  </si>
  <si>
    <t>Daň z příjmu fyzických osob (23% sazba daně)</t>
  </si>
  <si>
    <t>Daň z příjmu fyzických osob (15% sazba daně)</t>
  </si>
  <si>
    <t>Daň z příjmu fyzických osob (15% sazba daně) srážková</t>
  </si>
  <si>
    <t>Částka k výplatě výpočet</t>
  </si>
  <si>
    <t>Částka k výplatě mzdová rekapitulace</t>
  </si>
  <si>
    <t>Mzdová rekapitulace</t>
  </si>
  <si>
    <t>Rozdíl</t>
  </si>
  <si>
    <t>Pohyby na účtu - konečný stav</t>
  </si>
  <si>
    <t>MD</t>
  </si>
  <si>
    <t>Dal</t>
  </si>
  <si>
    <t>MD-Dal</t>
  </si>
  <si>
    <t>Mzdové srážky</t>
  </si>
  <si>
    <t>Stravenkový paušál</t>
  </si>
  <si>
    <t>Refundace mezd</t>
  </si>
  <si>
    <t>Vyplňovat pouze bílé políčka</t>
  </si>
  <si>
    <t>Ostatní srážky</t>
  </si>
  <si>
    <t>Přeplatek na dani z ročního zúčtování záloh na daň</t>
  </si>
  <si>
    <t>Doplatek na daňovém bonuseu z ročního zúčtování</t>
  </si>
  <si>
    <t>Stravenky - příspěvek za zaměstnance</t>
  </si>
  <si>
    <t>Splátka firemní zápůjčky - srážka ze mzdy</t>
  </si>
  <si>
    <t>Stravenky - příspěvek zaměstnavatele</t>
  </si>
  <si>
    <t>Záloha na mzdu</t>
  </si>
  <si>
    <t>Daň</t>
  </si>
  <si>
    <t>Sociální pojištění zaměstnance</t>
  </si>
  <si>
    <t>Zdravotní pojištění zaměstnance</t>
  </si>
  <si>
    <t>Částka k výplatě</t>
  </si>
  <si>
    <t>Sleva na pojistném zaměstnance</t>
  </si>
  <si>
    <t>Sleva na pojistném zaměstnavatele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</si>
</sst>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theme="1"/>
      <name val="Aptos"/>
      <family val="2"/>
    </font>
    <font>
      <sz val="12"/>
      <color rgb="FFFF0000"/>
      <name val="Aptos"/>
      <family val="2"/>
    </font>
    <font>
      <b/>
      <sz val="11"/>
      <color theme="0"/>
      <name val="Aptos"/>
      <family val="2"/>
    </font>
    <font>
      <b/>
      <sz val="9"/>
      <color indexed="81"/>
      <name val="Tahoma"/>
      <family val="2"/>
      <charset val="238"/>
    </font>
    <font>
      <sz val="10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4" fontId="2" fillId="2" borderId="0" xfId="0" applyNumberFormat="1" applyFont="1" applyFill="1"/>
    <xf numFmtId="3" fontId="2" fillId="2" borderId="0" xfId="0" applyNumberFormat="1" applyFont="1" applyFill="1"/>
    <xf numFmtId="3" fontId="2" fillId="2" borderId="1" xfId="0" applyNumberFormat="1" applyFont="1" applyFill="1" applyBorder="1"/>
    <xf numFmtId="0" fontId="2" fillId="2" borderId="0" xfId="0" applyFont="1" applyFill="1" applyAlignment="1">
      <alignment horizontal="center"/>
    </xf>
    <xf numFmtId="3" fontId="2" fillId="0" borderId="2" xfId="0" applyNumberFormat="1" applyFont="1" applyBorder="1"/>
    <xf numFmtId="3" fontId="2" fillId="0" borderId="1" xfId="0" applyNumberFormat="1" applyFont="1" applyBorder="1"/>
    <xf numFmtId="0" fontId="1" fillId="3" borderId="1" xfId="0" applyFont="1" applyFill="1" applyBorder="1" applyAlignment="1">
      <alignment horizontal="center"/>
    </xf>
    <xf numFmtId="3" fontId="2" fillId="4" borderId="1" xfId="0" applyNumberFormat="1" applyFont="1" applyFill="1" applyBorder="1"/>
    <xf numFmtId="4" fontId="1" fillId="2" borderId="0" xfId="0" applyNumberFormat="1" applyFont="1" applyFill="1" applyAlignment="1">
      <alignment horizontal="left"/>
    </xf>
    <xf numFmtId="3" fontId="4" fillId="2" borderId="0" xfId="0" applyNumberFormat="1" applyFont="1" applyFill="1"/>
    <xf numFmtId="0" fontId="5" fillId="6" borderId="1" xfId="0" applyFont="1" applyFill="1" applyBorder="1"/>
    <xf numFmtId="3" fontId="5" fillId="6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3" fontId="2" fillId="7" borderId="1" xfId="0" applyNumberFormat="1" applyFont="1" applyFill="1" applyBorder="1"/>
    <xf numFmtId="3" fontId="2" fillId="7" borderId="2" xfId="0" applyNumberFormat="1" applyFont="1" applyFill="1" applyBorder="1"/>
    <xf numFmtId="3" fontId="1" fillId="7" borderId="0" xfId="0" applyNumberFormat="1" applyFont="1" applyFill="1"/>
    <xf numFmtId="0" fontId="7" fillId="2" borderId="0" xfId="0" applyFont="1" applyFill="1"/>
    <xf numFmtId="0" fontId="1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5" fillId="2" borderId="0" xfId="0" applyFont="1" applyFill="1"/>
    <xf numFmtId="3" fontId="2" fillId="2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" fontId="5" fillId="6" borderId="6" xfId="0" applyNumberFormat="1" applyFont="1" applyFill="1" applyBorder="1" applyAlignment="1">
      <alignment horizontal="left"/>
    </xf>
    <xf numFmtId="4" fontId="5" fillId="6" borderId="7" xfId="0" applyNumberFormat="1" applyFont="1" applyFill="1" applyBorder="1" applyAlignment="1">
      <alignment horizontal="left"/>
    </xf>
    <xf numFmtId="4" fontId="5" fillId="6" borderId="3" xfId="0" applyNumberFormat="1" applyFont="1" applyFill="1" applyBorder="1" applyAlignment="1">
      <alignment horizontal="left"/>
    </xf>
    <xf numFmtId="4" fontId="5" fillId="6" borderId="5" xfId="0" applyNumberFormat="1" applyFont="1" applyFill="1" applyBorder="1" applyAlignment="1">
      <alignment horizontal="left"/>
    </xf>
    <xf numFmtId="4" fontId="5" fillId="6" borderId="4" xfId="0" applyNumberFormat="1" applyFont="1" applyFill="1" applyBorder="1" applyAlignment="1">
      <alignment horizontal="left"/>
    </xf>
    <xf numFmtId="4" fontId="1" fillId="3" borderId="3" xfId="0" applyNumberFormat="1" applyFont="1" applyFill="1" applyBorder="1" applyAlignment="1">
      <alignment horizontal="left"/>
    </xf>
    <xf numFmtId="4" fontId="1" fillId="3" borderId="5" xfId="0" applyNumberFormat="1" applyFont="1" applyFill="1" applyBorder="1" applyAlignment="1">
      <alignment horizontal="left"/>
    </xf>
    <xf numFmtId="4" fontId="1" fillId="3" borderId="4" xfId="0" applyNumberFormat="1" applyFont="1" applyFill="1" applyBorder="1" applyAlignment="1">
      <alignment horizontal="left"/>
    </xf>
  </cellXfs>
  <cellStyles count="1">
    <cellStyle name="Normální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CC"/>
      <color rgb="FFFF0066"/>
      <color rgb="FFFF6699"/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25</xdr:row>
      <xdr:rowOff>38100</xdr:rowOff>
    </xdr:from>
    <xdr:to>
      <xdr:col>14</xdr:col>
      <xdr:colOff>411480</xdr:colOff>
      <xdr:row>27</xdr:row>
      <xdr:rowOff>0</xdr:rowOff>
    </xdr:to>
    <xdr:sp macro="" textlink="">
      <xdr:nvSpPr>
        <xdr:cNvPr id="2" name="Obdélník: se zakulacenými rohy 1">
          <a:extLst>
            <a:ext uri="{FF2B5EF4-FFF2-40B4-BE49-F238E27FC236}">
              <a16:creationId xmlns:a16="http://schemas.microsoft.com/office/drawing/2014/main" id="{18573D0A-7281-4ED0-8251-9E79E1ADBC9C}"/>
            </a:ext>
          </a:extLst>
        </xdr:cNvPr>
        <xdr:cNvSpPr/>
      </xdr:nvSpPr>
      <xdr:spPr>
        <a:xfrm>
          <a:off x="142875" y="4648200"/>
          <a:ext cx="17440275" cy="323850"/>
        </a:xfrm>
        <a:prstGeom prst="roundRect">
          <a:avLst/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1400" b="1">
              <a:solidFill>
                <a:schemeClr val="tx1"/>
              </a:solidFill>
              <a:latin typeface="Aptos" panose="020B0004020202020204" pitchFamily="34" charset="0"/>
            </a:rPr>
            <a:t>Daň (mzdová rekapitulace)</a:t>
          </a:r>
        </a:p>
      </xdr:txBody>
    </xdr:sp>
    <xdr:clientData/>
  </xdr:twoCellAnchor>
  <xdr:twoCellAnchor>
    <xdr:from>
      <xdr:col>0</xdr:col>
      <xdr:colOff>198120</xdr:colOff>
      <xdr:row>4</xdr:row>
      <xdr:rowOff>60960</xdr:rowOff>
    </xdr:from>
    <xdr:to>
      <xdr:col>14</xdr:col>
      <xdr:colOff>464820</xdr:colOff>
      <xdr:row>6</xdr:row>
      <xdr:rowOff>22860</xdr:rowOff>
    </xdr:to>
    <xdr:sp macro="" textlink="">
      <xdr:nvSpPr>
        <xdr:cNvPr id="3" name="Obdélník: se zakulacenými rohy 2">
          <a:extLst>
            <a:ext uri="{FF2B5EF4-FFF2-40B4-BE49-F238E27FC236}">
              <a16:creationId xmlns:a16="http://schemas.microsoft.com/office/drawing/2014/main" id="{9730150A-AE36-4F88-8764-ACD4B20FBAEA}"/>
            </a:ext>
          </a:extLst>
        </xdr:cNvPr>
        <xdr:cNvSpPr/>
      </xdr:nvSpPr>
      <xdr:spPr>
        <a:xfrm>
          <a:off x="200025" y="866775"/>
          <a:ext cx="17440275" cy="323850"/>
        </a:xfrm>
        <a:prstGeom prst="roundRect">
          <a:avLst/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1400" b="1">
              <a:solidFill>
                <a:schemeClr val="tx1"/>
              </a:solidFill>
              <a:latin typeface="Aptos" panose="020B0004020202020204" pitchFamily="34" charset="0"/>
            </a:rPr>
            <a:t>Hrubá mzda (mzdová</a:t>
          </a:r>
          <a:r>
            <a:rPr lang="cs-CZ" sz="1400" b="1" baseline="0">
              <a:solidFill>
                <a:schemeClr val="tx1"/>
              </a:solidFill>
              <a:latin typeface="Aptos" panose="020B0004020202020204" pitchFamily="34" charset="0"/>
            </a:rPr>
            <a:t> rekapitulace)</a:t>
          </a:r>
          <a:endParaRPr lang="cs-CZ" sz="1400" b="1">
            <a:solidFill>
              <a:schemeClr val="tx1"/>
            </a:solidFill>
            <a:latin typeface="Aptos" panose="020B0004020202020204" pitchFamily="34" charset="0"/>
          </a:endParaRPr>
        </a:p>
      </xdr:txBody>
    </xdr:sp>
    <xdr:clientData/>
  </xdr:twoCellAnchor>
  <xdr:twoCellAnchor>
    <xdr:from>
      <xdr:col>0</xdr:col>
      <xdr:colOff>139065</xdr:colOff>
      <xdr:row>40</xdr:row>
      <xdr:rowOff>49530</xdr:rowOff>
    </xdr:from>
    <xdr:to>
      <xdr:col>14</xdr:col>
      <xdr:colOff>405765</xdr:colOff>
      <xdr:row>42</xdr:row>
      <xdr:rowOff>11430</xdr:rowOff>
    </xdr:to>
    <xdr:sp macro="" textlink="">
      <xdr:nvSpPr>
        <xdr:cNvPr id="4" name="Obdélník: se zakulacenými rohy 3">
          <a:extLst>
            <a:ext uri="{FF2B5EF4-FFF2-40B4-BE49-F238E27FC236}">
              <a16:creationId xmlns:a16="http://schemas.microsoft.com/office/drawing/2014/main" id="{0B177193-2B4F-4908-BF4D-C6A6BFAF0CE7}"/>
            </a:ext>
          </a:extLst>
        </xdr:cNvPr>
        <xdr:cNvSpPr/>
      </xdr:nvSpPr>
      <xdr:spPr>
        <a:xfrm>
          <a:off x="135255" y="7378065"/>
          <a:ext cx="17440275" cy="323850"/>
        </a:xfrm>
        <a:prstGeom prst="roundRect">
          <a:avLst/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1400" b="1">
              <a:solidFill>
                <a:schemeClr val="tx1"/>
              </a:solidFill>
              <a:latin typeface="Aptos" panose="020B0004020202020204" pitchFamily="34" charset="0"/>
            </a:rPr>
            <a:t>Sociální pojištění (mzdová rekapitulace)</a:t>
          </a:r>
        </a:p>
      </xdr:txBody>
    </xdr:sp>
    <xdr:clientData/>
  </xdr:twoCellAnchor>
  <xdr:twoCellAnchor>
    <xdr:from>
      <xdr:col>0</xdr:col>
      <xdr:colOff>276225</xdr:colOff>
      <xdr:row>49</xdr:row>
      <xdr:rowOff>66675</xdr:rowOff>
    </xdr:from>
    <xdr:to>
      <xdr:col>14</xdr:col>
      <xdr:colOff>542925</xdr:colOff>
      <xdr:row>51</xdr:row>
      <xdr:rowOff>28575</xdr:rowOff>
    </xdr:to>
    <xdr:sp macro="" textlink="">
      <xdr:nvSpPr>
        <xdr:cNvPr id="5" name="Obdélník: se zakulacenými rohy 4">
          <a:extLst>
            <a:ext uri="{FF2B5EF4-FFF2-40B4-BE49-F238E27FC236}">
              <a16:creationId xmlns:a16="http://schemas.microsoft.com/office/drawing/2014/main" id="{C9190A5D-47E3-4E10-A5D9-3A311918911B}"/>
            </a:ext>
          </a:extLst>
        </xdr:cNvPr>
        <xdr:cNvSpPr/>
      </xdr:nvSpPr>
      <xdr:spPr>
        <a:xfrm>
          <a:off x="276225" y="8658225"/>
          <a:ext cx="17440275" cy="323850"/>
        </a:xfrm>
        <a:prstGeom prst="roundRect">
          <a:avLst/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1400" b="1">
              <a:solidFill>
                <a:schemeClr val="tx1"/>
              </a:solidFill>
              <a:latin typeface="Aptos" panose="020B0004020202020204" pitchFamily="34" charset="0"/>
            </a:rPr>
            <a:t>Zdravotní pojištění (mzdová rekapitulace)</a:t>
          </a:r>
        </a:p>
      </xdr:txBody>
    </xdr:sp>
    <xdr:clientData/>
  </xdr:twoCellAnchor>
  <xdr:twoCellAnchor>
    <xdr:from>
      <xdr:col>0</xdr:col>
      <xdr:colOff>251460</xdr:colOff>
      <xdr:row>63</xdr:row>
      <xdr:rowOff>68580</xdr:rowOff>
    </xdr:from>
    <xdr:to>
      <xdr:col>14</xdr:col>
      <xdr:colOff>518160</xdr:colOff>
      <xdr:row>65</xdr:row>
      <xdr:rowOff>30480</xdr:rowOff>
    </xdr:to>
    <xdr:sp macro="" textlink="">
      <xdr:nvSpPr>
        <xdr:cNvPr id="6" name="Obdélník: se zakulacenými rohy 5">
          <a:extLst>
            <a:ext uri="{FF2B5EF4-FFF2-40B4-BE49-F238E27FC236}">
              <a16:creationId xmlns:a16="http://schemas.microsoft.com/office/drawing/2014/main" id="{0322A409-D152-48A4-8E42-B0E64833B72E}"/>
            </a:ext>
          </a:extLst>
        </xdr:cNvPr>
        <xdr:cNvSpPr/>
      </xdr:nvSpPr>
      <xdr:spPr>
        <a:xfrm>
          <a:off x="247650" y="11191875"/>
          <a:ext cx="17440275" cy="323850"/>
        </a:xfrm>
        <a:prstGeom prst="roundRect">
          <a:avLst/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1400" b="1">
              <a:solidFill>
                <a:schemeClr val="tx1"/>
              </a:solidFill>
              <a:latin typeface="Aptos" panose="020B0004020202020204" pitchFamily="34" charset="0"/>
            </a:rPr>
            <a:t>Částka k výplatě (mzdová rekapitulace)</a:t>
          </a:r>
        </a:p>
      </xdr:txBody>
    </xdr:sp>
    <xdr:clientData/>
  </xdr:twoCellAnchor>
  <xdr:twoCellAnchor>
    <xdr:from>
      <xdr:col>0</xdr:col>
      <xdr:colOff>228600</xdr:colOff>
      <xdr:row>56</xdr:row>
      <xdr:rowOff>68580</xdr:rowOff>
    </xdr:from>
    <xdr:to>
      <xdr:col>14</xdr:col>
      <xdr:colOff>495300</xdr:colOff>
      <xdr:row>58</xdr:row>
      <xdr:rowOff>30480</xdr:rowOff>
    </xdr:to>
    <xdr:sp macro="" textlink="">
      <xdr:nvSpPr>
        <xdr:cNvPr id="7" name="Obdélník: se zakulacenými rohy 6">
          <a:extLst>
            <a:ext uri="{FF2B5EF4-FFF2-40B4-BE49-F238E27FC236}">
              <a16:creationId xmlns:a16="http://schemas.microsoft.com/office/drawing/2014/main" id="{A4B88799-DCBA-4E1C-AA77-EE78ABB118B6}"/>
            </a:ext>
          </a:extLst>
        </xdr:cNvPr>
        <xdr:cNvSpPr/>
      </xdr:nvSpPr>
      <xdr:spPr>
        <a:xfrm>
          <a:off x="228600" y="9925050"/>
          <a:ext cx="17440275" cy="323850"/>
        </a:xfrm>
        <a:prstGeom prst="roundRect">
          <a:avLst/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1400" b="1">
              <a:solidFill>
                <a:schemeClr val="tx1"/>
              </a:solidFill>
              <a:latin typeface="Aptos" panose="020B0004020202020204" pitchFamily="34" charset="0"/>
            </a:rPr>
            <a:t>Ostatní srážky (mzdová rekapitulace)</a:t>
          </a:r>
        </a:p>
      </xdr:txBody>
    </xdr:sp>
    <xdr:clientData/>
  </xdr:twoCellAnchor>
  <xdr:twoCellAnchor>
    <xdr:from>
      <xdr:col>0</xdr:col>
      <xdr:colOff>198120</xdr:colOff>
      <xdr:row>18</xdr:row>
      <xdr:rowOff>7620</xdr:rowOff>
    </xdr:from>
    <xdr:to>
      <xdr:col>14</xdr:col>
      <xdr:colOff>464820</xdr:colOff>
      <xdr:row>19</xdr:row>
      <xdr:rowOff>152400</xdr:rowOff>
    </xdr:to>
    <xdr:sp macro="" textlink="">
      <xdr:nvSpPr>
        <xdr:cNvPr id="8" name="Obdélník: se zakulacenými rohy 7">
          <a:extLst>
            <a:ext uri="{FF2B5EF4-FFF2-40B4-BE49-F238E27FC236}">
              <a16:creationId xmlns:a16="http://schemas.microsoft.com/office/drawing/2014/main" id="{93A4DB95-A795-453B-AC99-A3D06AB76821}"/>
            </a:ext>
          </a:extLst>
        </xdr:cNvPr>
        <xdr:cNvSpPr/>
      </xdr:nvSpPr>
      <xdr:spPr>
        <a:xfrm>
          <a:off x="200025" y="3352800"/>
          <a:ext cx="17440275" cy="323850"/>
        </a:xfrm>
        <a:prstGeom prst="roundRect">
          <a:avLst/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1400" b="1">
              <a:solidFill>
                <a:schemeClr val="tx1"/>
              </a:solidFill>
              <a:latin typeface="Aptos" panose="020B0004020202020204" pitchFamily="34" charset="0"/>
            </a:rPr>
            <a:t>Stravenky / Stravenkový paušál (mzdová rekapitulace)</a:t>
          </a:r>
        </a:p>
      </xdr:txBody>
    </xdr:sp>
    <xdr:clientData/>
  </xdr:twoCellAnchor>
  <xdr:twoCellAnchor>
    <xdr:from>
      <xdr:col>0</xdr:col>
      <xdr:colOff>228600</xdr:colOff>
      <xdr:row>12</xdr:row>
      <xdr:rowOff>68580</xdr:rowOff>
    </xdr:from>
    <xdr:to>
      <xdr:col>14</xdr:col>
      <xdr:colOff>495300</xdr:colOff>
      <xdr:row>14</xdr:row>
      <xdr:rowOff>30480</xdr:rowOff>
    </xdr:to>
    <xdr:sp macro="" textlink="">
      <xdr:nvSpPr>
        <xdr:cNvPr id="9" name="Obdélník: se zakulacenými rohy 8">
          <a:extLst>
            <a:ext uri="{FF2B5EF4-FFF2-40B4-BE49-F238E27FC236}">
              <a16:creationId xmlns:a16="http://schemas.microsoft.com/office/drawing/2014/main" id="{BD591791-1E15-4961-B84D-1B9C1F5D6F81}"/>
            </a:ext>
          </a:extLst>
        </xdr:cNvPr>
        <xdr:cNvSpPr/>
      </xdr:nvSpPr>
      <xdr:spPr>
        <a:xfrm>
          <a:off x="228600" y="2324100"/>
          <a:ext cx="17440275" cy="323850"/>
        </a:xfrm>
        <a:prstGeom prst="roundRect">
          <a:avLst/>
        </a:prstGeom>
        <a:solidFill>
          <a:srgbClr val="FFCCCC"/>
        </a:solidFill>
        <a:ln>
          <a:solidFill>
            <a:srgbClr val="FFCCC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1400" b="1">
              <a:solidFill>
                <a:schemeClr val="tx1"/>
              </a:solidFill>
              <a:latin typeface="Aptos" panose="020B0004020202020204" pitchFamily="34" charset="0"/>
            </a:rPr>
            <a:t>Mzdové srážky</a:t>
          </a:r>
        </a:p>
      </xdr:txBody>
    </xdr:sp>
    <xdr:clientData/>
  </xdr:twoCellAnchor>
  <xdr:twoCellAnchor>
    <xdr:from>
      <xdr:col>0</xdr:col>
      <xdr:colOff>228600</xdr:colOff>
      <xdr:row>12</xdr:row>
      <xdr:rowOff>66675</xdr:rowOff>
    </xdr:from>
    <xdr:to>
      <xdr:col>14</xdr:col>
      <xdr:colOff>495300</xdr:colOff>
      <xdr:row>14</xdr:row>
      <xdr:rowOff>28575</xdr:rowOff>
    </xdr:to>
    <xdr:sp macro="" textlink="">
      <xdr:nvSpPr>
        <xdr:cNvPr id="10" name="Obdélník: se zakulacenými rohy 9">
          <a:extLst>
            <a:ext uri="{FF2B5EF4-FFF2-40B4-BE49-F238E27FC236}">
              <a16:creationId xmlns:a16="http://schemas.microsoft.com/office/drawing/2014/main" id="{C228D3F8-1246-4B75-A597-8E3ED983427D}"/>
            </a:ext>
          </a:extLst>
        </xdr:cNvPr>
        <xdr:cNvSpPr/>
      </xdr:nvSpPr>
      <xdr:spPr>
        <a:xfrm>
          <a:off x="228600" y="2322195"/>
          <a:ext cx="17440275" cy="323850"/>
        </a:xfrm>
        <a:prstGeom prst="roundRect">
          <a:avLst/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1400" b="1">
              <a:solidFill>
                <a:schemeClr val="tx1"/>
              </a:solidFill>
              <a:latin typeface="Aptos" panose="020B0004020202020204" pitchFamily="34" charset="0"/>
            </a:rPr>
            <a:t>Mzdové srážky (mzdová rekapitulace)</a:t>
          </a:r>
        </a:p>
      </xdr:txBody>
    </xdr:sp>
    <xdr:clientData/>
  </xdr:twoCellAnchor>
  <xdr:twoCellAnchor>
    <xdr:from>
      <xdr:col>0</xdr:col>
      <xdr:colOff>152400</xdr:colOff>
      <xdr:row>32</xdr:row>
      <xdr:rowOff>114300</xdr:rowOff>
    </xdr:from>
    <xdr:to>
      <xdr:col>14</xdr:col>
      <xdr:colOff>417195</xdr:colOff>
      <xdr:row>34</xdr:row>
      <xdr:rowOff>74295</xdr:rowOff>
    </xdr:to>
    <xdr:sp macro="" textlink="">
      <xdr:nvSpPr>
        <xdr:cNvPr id="11" name="Obdélník: se zakulacenými rohy 10">
          <a:extLst>
            <a:ext uri="{FF2B5EF4-FFF2-40B4-BE49-F238E27FC236}">
              <a16:creationId xmlns:a16="http://schemas.microsoft.com/office/drawing/2014/main" id="{CD32F3B5-D8B6-4FBF-AD24-46E09C255BDC}"/>
            </a:ext>
          </a:extLst>
        </xdr:cNvPr>
        <xdr:cNvSpPr/>
      </xdr:nvSpPr>
      <xdr:spPr>
        <a:xfrm>
          <a:off x="152400" y="5991225"/>
          <a:ext cx="17438370" cy="321945"/>
        </a:xfrm>
        <a:prstGeom prst="roundRect">
          <a:avLst/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1400" b="1">
              <a:solidFill>
                <a:schemeClr val="tx1"/>
              </a:solidFill>
              <a:latin typeface="Aptos" panose="020B0004020202020204" pitchFamily="34" charset="0"/>
            </a:rPr>
            <a:t>Roční zúčtování daně (mzdová rekapitulace)</a:t>
          </a:r>
        </a:p>
      </xdr:txBody>
    </xdr:sp>
    <xdr:clientData/>
  </xdr:twoCellAnchor>
  <xdr:twoCellAnchor>
    <xdr:from>
      <xdr:col>0</xdr:col>
      <xdr:colOff>323850</xdr:colOff>
      <xdr:row>76</xdr:row>
      <xdr:rowOff>20955</xdr:rowOff>
    </xdr:from>
    <xdr:to>
      <xdr:col>14</xdr:col>
      <xdr:colOff>590550</xdr:colOff>
      <xdr:row>77</xdr:row>
      <xdr:rowOff>165735</xdr:rowOff>
    </xdr:to>
    <xdr:sp macro="" textlink="">
      <xdr:nvSpPr>
        <xdr:cNvPr id="12" name="Obdélník: se zakulacenými rohy 11">
          <a:extLst>
            <a:ext uri="{FF2B5EF4-FFF2-40B4-BE49-F238E27FC236}">
              <a16:creationId xmlns:a16="http://schemas.microsoft.com/office/drawing/2014/main" id="{BC53A65A-4D09-472D-AB34-12B4E9E42A6E}"/>
            </a:ext>
          </a:extLst>
        </xdr:cNvPr>
        <xdr:cNvSpPr/>
      </xdr:nvSpPr>
      <xdr:spPr>
        <a:xfrm>
          <a:off x="323850" y="13637895"/>
          <a:ext cx="17396460" cy="327660"/>
        </a:xfrm>
        <a:prstGeom prst="roundRect">
          <a:avLst/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1400" b="1">
              <a:solidFill>
                <a:schemeClr val="tx1"/>
              </a:solidFill>
              <a:latin typeface="Aptos" panose="020B0004020202020204" pitchFamily="34" charset="0"/>
            </a:rPr>
            <a:t>Smlouva o výkonu funkce jednatele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4A217-3D0B-4035-B3B2-84D12D8FC95B}">
  <dimension ref="A1:P127"/>
  <sheetViews>
    <sheetView tabSelected="1" zoomScaleNormal="100" workbookViewId="0">
      <pane xSplit="3" ySplit="3" topLeftCell="D75" activePane="bottomRight" state="frozen"/>
      <selection pane="topRight" activeCell="D1" sqref="D1"/>
      <selection pane="bottomLeft" activeCell="A4" sqref="A4"/>
      <selection pane="bottomRight" activeCell="D92" sqref="D92"/>
    </sheetView>
  </sheetViews>
  <sheetFormatPr defaultRowHeight="14.4" x14ac:dyDescent="0.3"/>
  <cols>
    <col min="1" max="1" width="52.21875" style="1" bestFit="1" customWidth="1"/>
    <col min="2" max="2" width="11.33203125" style="2" bestFit="1" customWidth="1"/>
    <col min="3" max="3" width="12.6640625" style="1" customWidth="1"/>
    <col min="4" max="15" width="15.77734375" style="3" customWidth="1"/>
    <col min="16" max="16384" width="8.88671875" style="1"/>
  </cols>
  <sheetData>
    <row r="1" spans="1:16" ht="21" x14ac:dyDescent="0.4">
      <c r="A1" s="28" t="s">
        <v>0</v>
      </c>
      <c r="B1" s="28"/>
      <c r="C1" s="28"/>
      <c r="D1" s="11" t="s">
        <v>34</v>
      </c>
    </row>
    <row r="3" spans="1:16" x14ac:dyDescent="0.3"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3" t="s">
        <v>13</v>
      </c>
      <c r="K3" s="13" t="s">
        <v>14</v>
      </c>
      <c r="L3" s="13" t="s">
        <v>15</v>
      </c>
      <c r="M3" s="13" t="s">
        <v>16</v>
      </c>
      <c r="N3" s="13" t="s">
        <v>17</v>
      </c>
      <c r="O3" s="13" t="s">
        <v>18</v>
      </c>
    </row>
    <row r="8" spans="1:16" x14ac:dyDescent="0.3">
      <c r="A8" s="12" t="s">
        <v>1</v>
      </c>
      <c r="B8" s="14">
        <v>521</v>
      </c>
      <c r="C8" s="14">
        <v>331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6" x14ac:dyDescent="0.3">
      <c r="A9" s="12" t="s">
        <v>2</v>
      </c>
      <c r="B9" s="14">
        <v>521</v>
      </c>
      <c r="C9" s="14">
        <v>331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x14ac:dyDescent="0.3">
      <c r="D10" s="21">
        <f>SUM(D8:D9)</f>
        <v>0</v>
      </c>
      <c r="E10" s="21">
        <f t="shared" ref="E10:O10" si="0">SUM(E8:E9)</f>
        <v>0</v>
      </c>
      <c r="F10" s="21">
        <f t="shared" si="0"/>
        <v>0</v>
      </c>
      <c r="G10" s="21">
        <f t="shared" si="0"/>
        <v>0</v>
      </c>
      <c r="H10" s="21">
        <f t="shared" si="0"/>
        <v>0</v>
      </c>
      <c r="I10" s="21">
        <f t="shared" si="0"/>
        <v>0</v>
      </c>
      <c r="J10" s="21">
        <f t="shared" si="0"/>
        <v>0</v>
      </c>
      <c r="K10" s="21">
        <f t="shared" si="0"/>
        <v>0</v>
      </c>
      <c r="L10" s="21">
        <f t="shared" si="0"/>
        <v>0</v>
      </c>
      <c r="M10" s="21">
        <f t="shared" si="0"/>
        <v>0</v>
      </c>
      <c r="N10" s="21">
        <f t="shared" si="0"/>
        <v>0</v>
      </c>
      <c r="O10" s="21">
        <f t="shared" si="0"/>
        <v>0</v>
      </c>
      <c r="P10" s="3"/>
    </row>
    <row r="11" spans="1:16" x14ac:dyDescent="0.3">
      <c r="P11" s="3"/>
    </row>
    <row r="12" spans="1:16" x14ac:dyDescent="0.3">
      <c r="P12" s="3"/>
    </row>
    <row r="16" spans="1:16" x14ac:dyDescent="0.3">
      <c r="A16" s="12" t="s">
        <v>31</v>
      </c>
      <c r="B16" s="14">
        <v>331</v>
      </c>
      <c r="C16" s="14">
        <v>379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6" x14ac:dyDescent="0.3">
      <c r="P17" s="3"/>
    </row>
    <row r="18" spans="1:16" x14ac:dyDescent="0.3">
      <c r="P18" s="3"/>
    </row>
    <row r="22" spans="1:16" x14ac:dyDescent="0.3">
      <c r="A22" s="12" t="s">
        <v>32</v>
      </c>
      <c r="B22" s="14">
        <v>527</v>
      </c>
      <c r="C22" s="14">
        <v>331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6" x14ac:dyDescent="0.3">
      <c r="A23" s="12" t="s">
        <v>38</v>
      </c>
      <c r="B23" s="14">
        <v>331</v>
      </c>
      <c r="C23" s="14">
        <v>335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6" x14ac:dyDescent="0.3">
      <c r="A24" s="12" t="s">
        <v>40</v>
      </c>
      <c r="B24" s="14">
        <v>527</v>
      </c>
      <c r="C24" s="14">
        <v>213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9" spans="1:16" x14ac:dyDescent="0.3">
      <c r="A29" s="12" t="s">
        <v>21</v>
      </c>
      <c r="B29" s="14">
        <v>331</v>
      </c>
      <c r="C29" s="14">
        <v>342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6" x14ac:dyDescent="0.3">
      <c r="A30" s="12" t="s">
        <v>19</v>
      </c>
      <c r="B30" s="14">
        <v>-331</v>
      </c>
      <c r="C30" s="14">
        <v>-342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6" x14ac:dyDescent="0.3">
      <c r="A31" s="12" t="s">
        <v>20</v>
      </c>
      <c r="B31" s="14">
        <v>331</v>
      </c>
      <c r="C31" s="14">
        <v>342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6" x14ac:dyDescent="0.3">
      <c r="A32" s="12" t="s">
        <v>22</v>
      </c>
      <c r="B32" s="14">
        <v>331</v>
      </c>
      <c r="C32" s="14">
        <v>342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6" spans="1:15" x14ac:dyDescent="0.3">
      <c r="A36" s="12" t="s">
        <v>36</v>
      </c>
      <c r="B36" s="14">
        <v>342</v>
      </c>
      <c r="C36" s="14">
        <v>331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3">
      <c r="A37" s="12" t="s">
        <v>37</v>
      </c>
      <c r="B37" s="14">
        <v>342</v>
      </c>
      <c r="C37" s="14">
        <v>331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3">
      <c r="D38" s="21">
        <f>D29-D30+D31+D32-D36-D37</f>
        <v>0</v>
      </c>
      <c r="E38" s="21">
        <f t="shared" ref="E38:O38" si="1">E29-E30+E31+E32-E36-E37</f>
        <v>0</v>
      </c>
      <c r="F38" s="21">
        <f t="shared" si="1"/>
        <v>0</v>
      </c>
      <c r="G38" s="21">
        <f t="shared" si="1"/>
        <v>0</v>
      </c>
      <c r="H38" s="21">
        <f t="shared" si="1"/>
        <v>0</v>
      </c>
      <c r="I38" s="21">
        <f t="shared" si="1"/>
        <v>0</v>
      </c>
      <c r="J38" s="21">
        <f t="shared" si="1"/>
        <v>0</v>
      </c>
      <c r="K38" s="21">
        <f t="shared" si="1"/>
        <v>0</v>
      </c>
      <c r="L38" s="21">
        <f t="shared" si="1"/>
        <v>0</v>
      </c>
      <c r="M38" s="21">
        <f t="shared" si="1"/>
        <v>0</v>
      </c>
      <c r="N38" s="21">
        <f t="shared" si="1"/>
        <v>0</v>
      </c>
      <c r="O38" s="21">
        <f t="shared" si="1"/>
        <v>0</v>
      </c>
    </row>
    <row r="44" spans="1:15" x14ac:dyDescent="0.3">
      <c r="A44" s="12" t="s">
        <v>3</v>
      </c>
      <c r="B44" s="14">
        <v>331</v>
      </c>
      <c r="C44" s="14">
        <v>336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3">
      <c r="A45" s="12" t="s">
        <v>4</v>
      </c>
      <c r="B45" s="14">
        <v>524</v>
      </c>
      <c r="C45" s="14">
        <v>336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 x14ac:dyDescent="0.3">
      <c r="A46" s="12" t="s">
        <v>46</v>
      </c>
      <c r="B46" s="14">
        <v>336</v>
      </c>
      <c r="C46" s="14">
        <v>331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3">
      <c r="A47" s="12" t="s">
        <v>47</v>
      </c>
      <c r="B47" s="14">
        <v>336</v>
      </c>
      <c r="C47" s="14">
        <v>524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53" spans="1:15" x14ac:dyDescent="0.3">
      <c r="A53" s="12" t="s">
        <v>5</v>
      </c>
      <c r="B53" s="14">
        <v>331</v>
      </c>
      <c r="C53" s="14">
        <v>336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x14ac:dyDescent="0.3">
      <c r="A54" s="12" t="s">
        <v>6</v>
      </c>
      <c r="B54" s="14">
        <v>524</v>
      </c>
      <c r="C54" s="14">
        <v>336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60" spans="1:15" x14ac:dyDescent="0.3">
      <c r="A60" s="12" t="s">
        <v>35</v>
      </c>
      <c r="B60" s="14">
        <v>331</v>
      </c>
      <c r="C60" s="14">
        <v>335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 x14ac:dyDescent="0.3">
      <c r="A61" s="12" t="s">
        <v>33</v>
      </c>
      <c r="B61" s="14">
        <v>331</v>
      </c>
      <c r="C61" s="14">
        <v>325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 x14ac:dyDescent="0.3">
      <c r="A62" s="12" t="s">
        <v>39</v>
      </c>
      <c r="B62" s="14">
        <v>331</v>
      </c>
      <c r="C62" s="14">
        <v>335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7" spans="1:15" x14ac:dyDescent="0.3">
      <c r="A67" s="12" t="s">
        <v>24</v>
      </c>
      <c r="B67" s="14">
        <v>331</v>
      </c>
      <c r="C67" s="14">
        <v>221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x14ac:dyDescent="0.3">
      <c r="A68" s="12" t="s">
        <v>23</v>
      </c>
      <c r="B68" s="15"/>
      <c r="C68" s="15"/>
      <c r="D68" s="20">
        <f>(D73-D74)*-1</f>
        <v>0</v>
      </c>
      <c r="E68" s="20">
        <f t="shared" ref="E68:O68" si="2">(E73-E74)*-1</f>
        <v>0</v>
      </c>
      <c r="F68" s="20">
        <f t="shared" si="2"/>
        <v>0</v>
      </c>
      <c r="G68" s="20">
        <f t="shared" si="2"/>
        <v>0</v>
      </c>
      <c r="H68" s="20">
        <f t="shared" si="2"/>
        <v>0</v>
      </c>
      <c r="I68" s="20">
        <f t="shared" si="2"/>
        <v>0</v>
      </c>
      <c r="J68" s="20">
        <f t="shared" si="2"/>
        <v>0</v>
      </c>
      <c r="K68" s="20">
        <f t="shared" si="2"/>
        <v>0</v>
      </c>
      <c r="L68" s="20">
        <f t="shared" si="2"/>
        <v>0</v>
      </c>
      <c r="M68" s="20">
        <f t="shared" si="2"/>
        <v>0</v>
      </c>
      <c r="N68" s="20">
        <f t="shared" si="2"/>
        <v>0</v>
      </c>
      <c r="O68" s="20">
        <f t="shared" si="2"/>
        <v>0</v>
      </c>
    </row>
    <row r="69" spans="1:15" x14ac:dyDescent="0.3">
      <c r="D69" s="3">
        <f>D67-D68</f>
        <v>0</v>
      </c>
      <c r="E69" s="3">
        <f t="shared" ref="E69:O69" si="3">E67-E68</f>
        <v>0</v>
      </c>
      <c r="F69" s="3">
        <f>F67-F68</f>
        <v>0</v>
      </c>
      <c r="G69" s="3">
        <f t="shared" si="3"/>
        <v>0</v>
      </c>
      <c r="H69" s="3">
        <f t="shared" si="3"/>
        <v>0</v>
      </c>
      <c r="I69" s="3">
        <f t="shared" si="3"/>
        <v>0</v>
      </c>
      <c r="J69" s="3">
        <f t="shared" si="3"/>
        <v>0</v>
      </c>
      <c r="K69" s="3">
        <f t="shared" si="3"/>
        <v>0</v>
      </c>
      <c r="L69" s="3">
        <f t="shared" si="3"/>
        <v>0</v>
      </c>
      <c r="M69" s="3">
        <f t="shared" si="3"/>
        <v>0</v>
      </c>
      <c r="N69" s="3">
        <f t="shared" si="3"/>
        <v>0</v>
      </c>
      <c r="O69" s="3">
        <f t="shared" si="3"/>
        <v>0</v>
      </c>
    </row>
    <row r="71" spans="1:15" x14ac:dyDescent="0.3">
      <c r="A71" s="12" t="s">
        <v>41</v>
      </c>
      <c r="B71" s="15">
        <v>331</v>
      </c>
      <c r="C71" s="15">
        <v>335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3" spans="1:15" x14ac:dyDescent="0.3">
      <c r="A73" s="3"/>
      <c r="B73" s="16" t="s">
        <v>28</v>
      </c>
      <c r="C73" s="29">
        <v>331</v>
      </c>
      <c r="D73" s="19">
        <f>D16+D29+D31-D30+D32+D44+D53+D60+D23+D61+D62+D71</f>
        <v>0</v>
      </c>
      <c r="E73" s="19">
        <f t="shared" ref="E73:O73" si="4">E16+E29+E31-E30+E32+E44+E53+E60+E23+E61+E62+E71</f>
        <v>0</v>
      </c>
      <c r="F73" s="19">
        <f t="shared" si="4"/>
        <v>0</v>
      </c>
      <c r="G73" s="19">
        <f t="shared" si="4"/>
        <v>0</v>
      </c>
      <c r="H73" s="19">
        <f t="shared" si="4"/>
        <v>0</v>
      </c>
      <c r="I73" s="19">
        <f t="shared" si="4"/>
        <v>0</v>
      </c>
      <c r="J73" s="19">
        <f t="shared" si="4"/>
        <v>0</v>
      </c>
      <c r="K73" s="19">
        <f t="shared" si="4"/>
        <v>0</v>
      </c>
      <c r="L73" s="19">
        <f t="shared" si="4"/>
        <v>0</v>
      </c>
      <c r="M73" s="19">
        <f t="shared" si="4"/>
        <v>0</v>
      </c>
      <c r="N73" s="19">
        <f t="shared" si="4"/>
        <v>0</v>
      </c>
      <c r="O73" s="19">
        <f t="shared" si="4"/>
        <v>0</v>
      </c>
    </row>
    <row r="74" spans="1:15" x14ac:dyDescent="0.3">
      <c r="B74" s="16" t="s">
        <v>29</v>
      </c>
      <c r="C74" s="29"/>
      <c r="D74" s="19">
        <f>D8+D9+D22+D36+D37+D46</f>
        <v>0</v>
      </c>
      <c r="E74" s="19">
        <f t="shared" ref="E74:O74" si="5">E8+E9+E22+E36+E37</f>
        <v>0</v>
      </c>
      <c r="F74" s="19">
        <f t="shared" si="5"/>
        <v>0</v>
      </c>
      <c r="G74" s="19">
        <f t="shared" si="5"/>
        <v>0</v>
      </c>
      <c r="H74" s="19">
        <f t="shared" si="5"/>
        <v>0</v>
      </c>
      <c r="I74" s="19">
        <f t="shared" si="5"/>
        <v>0</v>
      </c>
      <c r="J74" s="19">
        <f t="shared" si="5"/>
        <v>0</v>
      </c>
      <c r="K74" s="19">
        <f t="shared" si="5"/>
        <v>0</v>
      </c>
      <c r="L74" s="19">
        <f t="shared" si="5"/>
        <v>0</v>
      </c>
      <c r="M74" s="19">
        <f t="shared" si="5"/>
        <v>0</v>
      </c>
      <c r="N74" s="19">
        <f t="shared" si="5"/>
        <v>0</v>
      </c>
      <c r="O74" s="19">
        <f t="shared" si="5"/>
        <v>0</v>
      </c>
    </row>
    <row r="75" spans="1:15" x14ac:dyDescent="0.3">
      <c r="C75" s="3"/>
    </row>
    <row r="76" spans="1:15" x14ac:dyDescent="0.3">
      <c r="A76" s="26"/>
      <c r="C76" s="3"/>
    </row>
    <row r="77" spans="1:15" x14ac:dyDescent="0.3">
      <c r="A77" s="26"/>
      <c r="C77" s="3"/>
    </row>
    <row r="78" spans="1:15" x14ac:dyDescent="0.3">
      <c r="A78" s="26"/>
      <c r="C78" s="3"/>
    </row>
    <row r="79" spans="1:15" x14ac:dyDescent="0.3">
      <c r="A79" s="26"/>
      <c r="C79" s="3"/>
    </row>
    <row r="80" spans="1:15" x14ac:dyDescent="0.3">
      <c r="A80" s="12" t="s">
        <v>1</v>
      </c>
      <c r="B80" s="15">
        <v>522</v>
      </c>
      <c r="C80" s="15">
        <v>366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x14ac:dyDescent="0.3">
      <c r="A81" s="12" t="s">
        <v>42</v>
      </c>
      <c r="B81" s="15">
        <v>366</v>
      </c>
      <c r="C81" s="15">
        <v>342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x14ac:dyDescent="0.3">
      <c r="A82" s="12" t="s">
        <v>43</v>
      </c>
      <c r="B82" s="15">
        <v>366</v>
      </c>
      <c r="C82" s="15">
        <v>336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x14ac:dyDescent="0.3">
      <c r="A83" s="12" t="s">
        <v>44</v>
      </c>
      <c r="B83" s="15">
        <v>366</v>
      </c>
      <c r="C83" s="15">
        <v>336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x14ac:dyDescent="0.3">
      <c r="A84" s="26"/>
      <c r="B84" s="27"/>
      <c r="C84" s="27"/>
    </row>
    <row r="85" spans="1:15" x14ac:dyDescent="0.3">
      <c r="A85" s="12" t="s">
        <v>45</v>
      </c>
      <c r="B85" s="15">
        <v>366</v>
      </c>
      <c r="C85" s="15">
        <v>221</v>
      </c>
      <c r="D85" s="19">
        <f>D80-D81-D82-D83</f>
        <v>0</v>
      </c>
      <c r="E85" s="19">
        <f t="shared" ref="E85:O85" si="6">E80-E81-E82-E83</f>
        <v>0</v>
      </c>
      <c r="F85" s="19">
        <f t="shared" si="6"/>
        <v>0</v>
      </c>
      <c r="G85" s="19">
        <f t="shared" si="6"/>
        <v>0</v>
      </c>
      <c r="H85" s="19">
        <f t="shared" si="6"/>
        <v>0</v>
      </c>
      <c r="I85" s="19">
        <f t="shared" si="6"/>
        <v>0</v>
      </c>
      <c r="J85" s="19">
        <f t="shared" si="6"/>
        <v>0</v>
      </c>
      <c r="K85" s="19">
        <f t="shared" si="6"/>
        <v>0</v>
      </c>
      <c r="L85" s="19">
        <f t="shared" si="6"/>
        <v>0</v>
      </c>
      <c r="M85" s="19">
        <f t="shared" si="6"/>
        <v>0</v>
      </c>
      <c r="N85" s="19">
        <f t="shared" si="6"/>
        <v>0</v>
      </c>
      <c r="O85" s="19">
        <f t="shared" si="6"/>
        <v>0</v>
      </c>
    </row>
    <row r="86" spans="1:15" x14ac:dyDescent="0.3">
      <c r="C86" s="3"/>
    </row>
    <row r="87" spans="1:15" x14ac:dyDescent="0.3">
      <c r="C87" s="3"/>
    </row>
    <row r="88" spans="1:15" x14ac:dyDescent="0.3">
      <c r="A88" s="3"/>
      <c r="B88" s="30" t="s">
        <v>25</v>
      </c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</row>
    <row r="89" spans="1:15" x14ac:dyDescent="0.3">
      <c r="B89" s="17">
        <v>527</v>
      </c>
      <c r="C89" s="18" t="s">
        <v>28</v>
      </c>
      <c r="D89" s="19">
        <f t="shared" ref="D89:O89" si="7">D22+D24</f>
        <v>0</v>
      </c>
      <c r="E89" s="19">
        <f t="shared" si="7"/>
        <v>0</v>
      </c>
      <c r="F89" s="19">
        <f t="shared" si="7"/>
        <v>0</v>
      </c>
      <c r="G89" s="19">
        <f t="shared" si="7"/>
        <v>0</v>
      </c>
      <c r="H89" s="19">
        <f t="shared" si="7"/>
        <v>0</v>
      </c>
      <c r="I89" s="19">
        <f t="shared" si="7"/>
        <v>0</v>
      </c>
      <c r="J89" s="19">
        <f t="shared" si="7"/>
        <v>0</v>
      </c>
      <c r="K89" s="19">
        <f t="shared" si="7"/>
        <v>0</v>
      </c>
      <c r="L89" s="19">
        <f t="shared" si="7"/>
        <v>0</v>
      </c>
      <c r="M89" s="19">
        <f t="shared" si="7"/>
        <v>0</v>
      </c>
      <c r="N89" s="19">
        <f t="shared" si="7"/>
        <v>0</v>
      </c>
      <c r="O89" s="19">
        <f t="shared" si="7"/>
        <v>0</v>
      </c>
    </row>
    <row r="90" spans="1:15" x14ac:dyDescent="0.3">
      <c r="B90" s="17">
        <v>522</v>
      </c>
      <c r="C90" s="18" t="s">
        <v>28</v>
      </c>
      <c r="D90" s="19">
        <f>D80</f>
        <v>0</v>
      </c>
      <c r="E90" s="19">
        <f t="shared" ref="E90:O90" si="8">E80</f>
        <v>0</v>
      </c>
      <c r="F90" s="19">
        <f t="shared" si="8"/>
        <v>0</v>
      </c>
      <c r="G90" s="19">
        <f t="shared" si="8"/>
        <v>0</v>
      </c>
      <c r="H90" s="19">
        <f t="shared" si="8"/>
        <v>0</v>
      </c>
      <c r="I90" s="19">
        <f t="shared" si="8"/>
        <v>0</v>
      </c>
      <c r="J90" s="19">
        <f t="shared" si="8"/>
        <v>0</v>
      </c>
      <c r="K90" s="19">
        <f t="shared" si="8"/>
        <v>0</v>
      </c>
      <c r="L90" s="19">
        <f t="shared" si="8"/>
        <v>0</v>
      </c>
      <c r="M90" s="19">
        <f t="shared" si="8"/>
        <v>0</v>
      </c>
      <c r="N90" s="19">
        <f t="shared" si="8"/>
        <v>0</v>
      </c>
      <c r="O90" s="19">
        <f t="shared" si="8"/>
        <v>0</v>
      </c>
    </row>
    <row r="91" spans="1:15" x14ac:dyDescent="0.3">
      <c r="A91" s="3"/>
      <c r="B91" s="17">
        <v>521</v>
      </c>
      <c r="C91" s="18" t="s">
        <v>28</v>
      </c>
      <c r="D91" s="19">
        <f>D8+D9-D90</f>
        <v>0</v>
      </c>
      <c r="E91" s="19">
        <f t="shared" ref="E91:O91" si="9">E8+E9-E90</f>
        <v>0</v>
      </c>
      <c r="F91" s="19">
        <f t="shared" si="9"/>
        <v>0</v>
      </c>
      <c r="G91" s="19">
        <f t="shared" si="9"/>
        <v>0</v>
      </c>
      <c r="H91" s="19">
        <f t="shared" si="9"/>
        <v>0</v>
      </c>
      <c r="I91" s="19">
        <f t="shared" si="9"/>
        <v>0</v>
      </c>
      <c r="J91" s="19">
        <f t="shared" si="9"/>
        <v>0</v>
      </c>
      <c r="K91" s="19">
        <f t="shared" si="9"/>
        <v>0</v>
      </c>
      <c r="L91" s="19">
        <f t="shared" si="9"/>
        <v>0</v>
      </c>
      <c r="M91" s="19">
        <f t="shared" si="9"/>
        <v>0</v>
      </c>
      <c r="N91" s="19">
        <f t="shared" si="9"/>
        <v>0</v>
      </c>
      <c r="O91" s="19">
        <f t="shared" si="9"/>
        <v>0</v>
      </c>
    </row>
    <row r="92" spans="1:15" x14ac:dyDescent="0.3">
      <c r="B92" s="17">
        <v>524</v>
      </c>
      <c r="C92" s="18" t="s">
        <v>28</v>
      </c>
      <c r="D92" s="19">
        <f>D45+D54-D47</f>
        <v>0</v>
      </c>
      <c r="E92" s="19">
        <f t="shared" ref="E92:O92" si="10">E45+E54</f>
        <v>0</v>
      </c>
      <c r="F92" s="19">
        <f t="shared" si="10"/>
        <v>0</v>
      </c>
      <c r="G92" s="19">
        <f t="shared" si="10"/>
        <v>0</v>
      </c>
      <c r="H92" s="19">
        <f t="shared" si="10"/>
        <v>0</v>
      </c>
      <c r="I92" s="19">
        <f t="shared" si="10"/>
        <v>0</v>
      </c>
      <c r="J92" s="19">
        <f t="shared" si="10"/>
        <v>0</v>
      </c>
      <c r="K92" s="19">
        <f t="shared" si="10"/>
        <v>0</v>
      </c>
      <c r="L92" s="19">
        <f t="shared" si="10"/>
        <v>0</v>
      </c>
      <c r="M92" s="19">
        <f t="shared" si="10"/>
        <v>0</v>
      </c>
      <c r="N92" s="19">
        <f t="shared" si="10"/>
        <v>0</v>
      </c>
      <c r="O92" s="19">
        <f t="shared" si="10"/>
        <v>0</v>
      </c>
    </row>
    <row r="93" spans="1:15" x14ac:dyDescent="0.3">
      <c r="B93" s="17">
        <v>325</v>
      </c>
      <c r="C93" s="18" t="s">
        <v>29</v>
      </c>
      <c r="D93" s="19">
        <f t="shared" ref="D93:O93" si="11">D61</f>
        <v>0</v>
      </c>
      <c r="E93" s="19">
        <f t="shared" si="11"/>
        <v>0</v>
      </c>
      <c r="F93" s="19">
        <f t="shared" si="11"/>
        <v>0</v>
      </c>
      <c r="G93" s="19">
        <f t="shared" si="11"/>
        <v>0</v>
      </c>
      <c r="H93" s="19">
        <f t="shared" si="11"/>
        <v>0</v>
      </c>
      <c r="I93" s="19">
        <f t="shared" si="11"/>
        <v>0</v>
      </c>
      <c r="J93" s="19">
        <f t="shared" si="11"/>
        <v>0</v>
      </c>
      <c r="K93" s="19">
        <f t="shared" si="11"/>
        <v>0</v>
      </c>
      <c r="L93" s="19">
        <f t="shared" si="11"/>
        <v>0</v>
      </c>
      <c r="M93" s="19">
        <f t="shared" si="11"/>
        <v>0</v>
      </c>
      <c r="N93" s="19">
        <f t="shared" si="11"/>
        <v>0</v>
      </c>
      <c r="O93" s="19">
        <f t="shared" si="11"/>
        <v>0</v>
      </c>
    </row>
    <row r="94" spans="1:15" x14ac:dyDescent="0.3">
      <c r="B94" s="17">
        <v>331</v>
      </c>
      <c r="C94" s="18" t="s">
        <v>30</v>
      </c>
      <c r="D94" s="19">
        <f>D74-D73</f>
        <v>0</v>
      </c>
      <c r="E94" s="19">
        <f t="shared" ref="E94:O94" si="12">E74-E73</f>
        <v>0</v>
      </c>
      <c r="F94" s="19">
        <f t="shared" si="12"/>
        <v>0</v>
      </c>
      <c r="G94" s="19">
        <f t="shared" si="12"/>
        <v>0</v>
      </c>
      <c r="H94" s="19">
        <f t="shared" si="12"/>
        <v>0</v>
      </c>
      <c r="I94" s="19">
        <f t="shared" si="12"/>
        <v>0</v>
      </c>
      <c r="J94" s="19">
        <f t="shared" si="12"/>
        <v>0</v>
      </c>
      <c r="K94" s="19">
        <f t="shared" si="12"/>
        <v>0</v>
      </c>
      <c r="L94" s="19">
        <f t="shared" si="12"/>
        <v>0</v>
      </c>
      <c r="M94" s="19">
        <f t="shared" si="12"/>
        <v>0</v>
      </c>
      <c r="N94" s="19">
        <f t="shared" si="12"/>
        <v>0</v>
      </c>
      <c r="O94" s="19">
        <f t="shared" si="12"/>
        <v>0</v>
      </c>
    </row>
    <row r="95" spans="1:15" x14ac:dyDescent="0.3">
      <c r="B95" s="17">
        <v>335</v>
      </c>
      <c r="C95" s="18" t="s">
        <v>29</v>
      </c>
      <c r="D95" s="19">
        <f>D60+D62+D23+D71</f>
        <v>0</v>
      </c>
      <c r="E95" s="19">
        <f t="shared" ref="E95:O95" si="13">E60+E62+E23+E71</f>
        <v>0</v>
      </c>
      <c r="F95" s="19">
        <f t="shared" si="13"/>
        <v>0</v>
      </c>
      <c r="G95" s="19">
        <f t="shared" si="13"/>
        <v>0</v>
      </c>
      <c r="H95" s="19">
        <f t="shared" si="13"/>
        <v>0</v>
      </c>
      <c r="I95" s="19">
        <f t="shared" si="13"/>
        <v>0</v>
      </c>
      <c r="J95" s="19">
        <f t="shared" si="13"/>
        <v>0</v>
      </c>
      <c r="K95" s="19">
        <f t="shared" si="13"/>
        <v>0</v>
      </c>
      <c r="L95" s="19">
        <f t="shared" si="13"/>
        <v>0</v>
      </c>
      <c r="M95" s="19">
        <f t="shared" si="13"/>
        <v>0</v>
      </c>
      <c r="N95" s="19">
        <f t="shared" si="13"/>
        <v>0</v>
      </c>
      <c r="O95" s="19">
        <f t="shared" si="13"/>
        <v>0</v>
      </c>
    </row>
    <row r="96" spans="1:15" x14ac:dyDescent="0.3">
      <c r="B96" s="17">
        <v>336</v>
      </c>
      <c r="C96" s="18" t="s">
        <v>29</v>
      </c>
      <c r="D96" s="19">
        <f>D44+D45+D53+D54-D46-D47</f>
        <v>0</v>
      </c>
      <c r="E96" s="19">
        <f t="shared" ref="E96:O96" si="14">E44+E45+E53+E54</f>
        <v>0</v>
      </c>
      <c r="F96" s="19">
        <f t="shared" si="14"/>
        <v>0</v>
      </c>
      <c r="G96" s="19">
        <f t="shared" si="14"/>
        <v>0</v>
      </c>
      <c r="H96" s="19">
        <f t="shared" si="14"/>
        <v>0</v>
      </c>
      <c r="I96" s="19">
        <f t="shared" si="14"/>
        <v>0</v>
      </c>
      <c r="J96" s="19">
        <f t="shared" si="14"/>
        <v>0</v>
      </c>
      <c r="K96" s="19">
        <f t="shared" si="14"/>
        <v>0</v>
      </c>
      <c r="L96" s="19">
        <f t="shared" si="14"/>
        <v>0</v>
      </c>
      <c r="M96" s="19">
        <f t="shared" si="14"/>
        <v>0</v>
      </c>
      <c r="N96" s="19">
        <f t="shared" si="14"/>
        <v>0</v>
      </c>
      <c r="O96" s="19">
        <f t="shared" si="14"/>
        <v>0</v>
      </c>
    </row>
    <row r="97" spans="1:15" x14ac:dyDescent="0.3">
      <c r="B97" s="17">
        <v>342</v>
      </c>
      <c r="C97" s="18" t="s">
        <v>29</v>
      </c>
      <c r="D97" s="19">
        <f t="shared" ref="D97:O97" si="15">D38</f>
        <v>0</v>
      </c>
      <c r="E97" s="19">
        <f t="shared" si="15"/>
        <v>0</v>
      </c>
      <c r="F97" s="19">
        <f t="shared" si="15"/>
        <v>0</v>
      </c>
      <c r="G97" s="19">
        <f t="shared" si="15"/>
        <v>0</v>
      </c>
      <c r="H97" s="19">
        <f t="shared" si="15"/>
        <v>0</v>
      </c>
      <c r="I97" s="19">
        <f t="shared" si="15"/>
        <v>0</v>
      </c>
      <c r="J97" s="19">
        <f t="shared" si="15"/>
        <v>0</v>
      </c>
      <c r="K97" s="19">
        <f t="shared" si="15"/>
        <v>0</v>
      </c>
      <c r="L97" s="19">
        <f t="shared" si="15"/>
        <v>0</v>
      </c>
      <c r="M97" s="19">
        <f t="shared" si="15"/>
        <v>0</v>
      </c>
      <c r="N97" s="19">
        <f t="shared" si="15"/>
        <v>0</v>
      </c>
      <c r="O97" s="19">
        <f t="shared" si="15"/>
        <v>0</v>
      </c>
    </row>
    <row r="98" spans="1:15" x14ac:dyDescent="0.3">
      <c r="B98" s="17">
        <v>366</v>
      </c>
      <c r="C98" s="18" t="s">
        <v>30</v>
      </c>
      <c r="D98" s="19">
        <f>D81+D82+D83-D80</f>
        <v>0</v>
      </c>
      <c r="E98" s="19">
        <f t="shared" ref="E98:O98" si="16">E81+E82+E83-E80</f>
        <v>0</v>
      </c>
      <c r="F98" s="19">
        <f t="shared" si="16"/>
        <v>0</v>
      </c>
      <c r="G98" s="19">
        <f t="shared" si="16"/>
        <v>0</v>
      </c>
      <c r="H98" s="19">
        <f t="shared" si="16"/>
        <v>0</v>
      </c>
      <c r="I98" s="19">
        <f t="shared" si="16"/>
        <v>0</v>
      </c>
      <c r="J98" s="19">
        <f t="shared" si="16"/>
        <v>0</v>
      </c>
      <c r="K98" s="19">
        <f t="shared" si="16"/>
        <v>0</v>
      </c>
      <c r="L98" s="19">
        <f t="shared" si="16"/>
        <v>0</v>
      </c>
      <c r="M98" s="19">
        <f t="shared" si="16"/>
        <v>0</v>
      </c>
      <c r="N98" s="19">
        <f t="shared" si="16"/>
        <v>0</v>
      </c>
      <c r="O98" s="19">
        <f t="shared" si="16"/>
        <v>0</v>
      </c>
    </row>
    <row r="99" spans="1:15" x14ac:dyDescent="0.3">
      <c r="B99" s="17">
        <v>379</v>
      </c>
      <c r="C99" s="18" t="s">
        <v>29</v>
      </c>
      <c r="D99" s="19">
        <f t="shared" ref="D99:O99" si="17">D16</f>
        <v>0</v>
      </c>
      <c r="E99" s="19">
        <f t="shared" si="17"/>
        <v>0</v>
      </c>
      <c r="F99" s="19">
        <f t="shared" si="17"/>
        <v>0</v>
      </c>
      <c r="G99" s="19">
        <f t="shared" si="17"/>
        <v>0</v>
      </c>
      <c r="H99" s="19">
        <f t="shared" si="17"/>
        <v>0</v>
      </c>
      <c r="I99" s="19">
        <f t="shared" si="17"/>
        <v>0</v>
      </c>
      <c r="J99" s="19">
        <f t="shared" si="17"/>
        <v>0</v>
      </c>
      <c r="K99" s="19">
        <f t="shared" si="17"/>
        <v>0</v>
      </c>
      <c r="L99" s="19">
        <f t="shared" si="17"/>
        <v>0</v>
      </c>
      <c r="M99" s="19">
        <f t="shared" si="17"/>
        <v>0</v>
      </c>
      <c r="N99" s="19">
        <f t="shared" si="17"/>
        <v>0</v>
      </c>
      <c r="O99" s="19">
        <f t="shared" si="17"/>
        <v>0</v>
      </c>
    </row>
    <row r="100" spans="1:15" x14ac:dyDescent="0.3">
      <c r="B100" s="32" t="s">
        <v>27</v>
      </c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4"/>
    </row>
    <row r="101" spans="1:15" x14ac:dyDescent="0.3">
      <c r="B101" s="17">
        <v>527</v>
      </c>
      <c r="C101" s="18" t="s">
        <v>28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 x14ac:dyDescent="0.3">
      <c r="B102" s="17">
        <v>522</v>
      </c>
      <c r="C102" s="18" t="s">
        <v>28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x14ac:dyDescent="0.3">
      <c r="B103" s="17">
        <v>521</v>
      </c>
      <c r="C103" s="18" t="s">
        <v>28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 x14ac:dyDescent="0.3">
      <c r="B104" s="17">
        <v>524</v>
      </c>
      <c r="C104" s="18" t="s">
        <v>30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1:15" x14ac:dyDescent="0.3">
      <c r="B105" s="17">
        <v>325</v>
      </c>
      <c r="C105" s="18" t="s">
        <v>29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 x14ac:dyDescent="0.3">
      <c r="A106" s="22"/>
      <c r="B106" s="23">
        <v>331</v>
      </c>
      <c r="C106" s="24" t="s">
        <v>30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15" x14ac:dyDescent="0.3">
      <c r="B107" s="17">
        <v>335</v>
      </c>
      <c r="C107" s="18" t="s">
        <v>29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 x14ac:dyDescent="0.3">
      <c r="B108" s="17">
        <v>336</v>
      </c>
      <c r="C108" s="18" t="s">
        <v>29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 x14ac:dyDescent="0.3">
      <c r="B109" s="17">
        <v>342</v>
      </c>
      <c r="C109" s="18" t="s">
        <v>29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x14ac:dyDescent="0.3">
      <c r="B110" s="17">
        <v>366</v>
      </c>
      <c r="C110" s="18" t="s">
        <v>30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x14ac:dyDescent="0.3">
      <c r="B111" s="17">
        <v>379</v>
      </c>
      <c r="C111" s="18" t="s">
        <v>29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x14ac:dyDescent="0.3">
      <c r="C112" s="5"/>
    </row>
    <row r="113" spans="2:15" x14ac:dyDescent="0.3">
      <c r="B113" s="35" t="s">
        <v>26</v>
      </c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7"/>
    </row>
    <row r="114" spans="2:15" x14ac:dyDescent="0.3">
      <c r="B114" s="10"/>
      <c r="C114" s="8">
        <v>527</v>
      </c>
      <c r="D114" s="9">
        <f t="shared" ref="D114:O114" si="18">D89-D101</f>
        <v>0</v>
      </c>
      <c r="E114" s="9">
        <f t="shared" si="18"/>
        <v>0</v>
      </c>
      <c r="F114" s="9">
        <f t="shared" si="18"/>
        <v>0</v>
      </c>
      <c r="G114" s="9">
        <f t="shared" si="18"/>
        <v>0</v>
      </c>
      <c r="H114" s="9">
        <f t="shared" si="18"/>
        <v>0</v>
      </c>
      <c r="I114" s="9">
        <f t="shared" si="18"/>
        <v>0</v>
      </c>
      <c r="J114" s="9">
        <f t="shared" si="18"/>
        <v>0</v>
      </c>
      <c r="K114" s="9">
        <f t="shared" si="18"/>
        <v>0</v>
      </c>
      <c r="L114" s="9">
        <f t="shared" si="18"/>
        <v>0</v>
      </c>
      <c r="M114" s="9">
        <f t="shared" si="18"/>
        <v>0</v>
      </c>
      <c r="N114" s="9">
        <f t="shared" si="18"/>
        <v>0</v>
      </c>
      <c r="O114" s="9">
        <f t="shared" si="18"/>
        <v>0</v>
      </c>
    </row>
    <row r="115" spans="2:15" x14ac:dyDescent="0.3">
      <c r="B115" s="10"/>
      <c r="C115" s="8">
        <v>522</v>
      </c>
      <c r="D115" s="9">
        <f>D90-D102</f>
        <v>0</v>
      </c>
      <c r="E115" s="9">
        <f t="shared" ref="E115:O115" si="19">E90-E102</f>
        <v>0</v>
      </c>
      <c r="F115" s="9">
        <f t="shared" si="19"/>
        <v>0</v>
      </c>
      <c r="G115" s="9">
        <f t="shared" si="19"/>
        <v>0</v>
      </c>
      <c r="H115" s="9">
        <f t="shared" si="19"/>
        <v>0</v>
      </c>
      <c r="I115" s="9">
        <f t="shared" si="19"/>
        <v>0</v>
      </c>
      <c r="J115" s="9">
        <f t="shared" si="19"/>
        <v>0</v>
      </c>
      <c r="K115" s="9">
        <f t="shared" si="19"/>
        <v>0</v>
      </c>
      <c r="L115" s="9">
        <f t="shared" si="19"/>
        <v>0</v>
      </c>
      <c r="M115" s="9">
        <f t="shared" si="19"/>
        <v>0</v>
      </c>
      <c r="N115" s="9">
        <f t="shared" si="19"/>
        <v>0</v>
      </c>
      <c r="O115" s="9">
        <f t="shared" si="19"/>
        <v>0</v>
      </c>
    </row>
    <row r="116" spans="2:15" x14ac:dyDescent="0.3">
      <c r="C116" s="8">
        <v>521</v>
      </c>
      <c r="D116" s="9">
        <f t="shared" ref="D116:O116" si="20">D91-D103</f>
        <v>0</v>
      </c>
      <c r="E116" s="9">
        <f t="shared" si="20"/>
        <v>0</v>
      </c>
      <c r="F116" s="9">
        <f t="shared" si="20"/>
        <v>0</v>
      </c>
      <c r="G116" s="9">
        <f t="shared" si="20"/>
        <v>0</v>
      </c>
      <c r="H116" s="9">
        <f t="shared" si="20"/>
        <v>0</v>
      </c>
      <c r="I116" s="9">
        <f t="shared" si="20"/>
        <v>0</v>
      </c>
      <c r="J116" s="9">
        <f t="shared" si="20"/>
        <v>0</v>
      </c>
      <c r="K116" s="9">
        <f t="shared" si="20"/>
        <v>0</v>
      </c>
      <c r="L116" s="9">
        <f t="shared" si="20"/>
        <v>0</v>
      </c>
      <c r="M116" s="9">
        <f t="shared" si="20"/>
        <v>0</v>
      </c>
      <c r="N116" s="9">
        <f t="shared" si="20"/>
        <v>0</v>
      </c>
      <c r="O116" s="9">
        <f t="shared" si="20"/>
        <v>0</v>
      </c>
    </row>
    <row r="117" spans="2:15" x14ac:dyDescent="0.3">
      <c r="C117" s="8">
        <v>524</v>
      </c>
      <c r="D117" s="9">
        <f>D92-D104</f>
        <v>0</v>
      </c>
      <c r="E117" s="9">
        <f t="shared" ref="E117:O117" si="21">E92-E104</f>
        <v>0</v>
      </c>
      <c r="F117" s="9">
        <f t="shared" si="21"/>
        <v>0</v>
      </c>
      <c r="G117" s="9">
        <f t="shared" si="21"/>
        <v>0</v>
      </c>
      <c r="H117" s="9">
        <f t="shared" si="21"/>
        <v>0</v>
      </c>
      <c r="I117" s="9">
        <f t="shared" si="21"/>
        <v>0</v>
      </c>
      <c r="J117" s="9">
        <f t="shared" si="21"/>
        <v>0</v>
      </c>
      <c r="K117" s="9">
        <f t="shared" si="21"/>
        <v>0</v>
      </c>
      <c r="L117" s="9">
        <f t="shared" si="21"/>
        <v>0</v>
      </c>
      <c r="M117" s="9">
        <f t="shared" si="21"/>
        <v>0</v>
      </c>
      <c r="N117" s="9">
        <f t="shared" si="21"/>
        <v>0</v>
      </c>
      <c r="O117" s="9">
        <f t="shared" si="21"/>
        <v>0</v>
      </c>
    </row>
    <row r="118" spans="2:15" x14ac:dyDescent="0.3">
      <c r="C118" s="8">
        <v>325</v>
      </c>
      <c r="D118" s="9">
        <f t="shared" ref="D118:O118" si="22">D93-D105</f>
        <v>0</v>
      </c>
      <c r="E118" s="9">
        <f t="shared" si="22"/>
        <v>0</v>
      </c>
      <c r="F118" s="9">
        <f t="shared" si="22"/>
        <v>0</v>
      </c>
      <c r="G118" s="9">
        <f t="shared" si="22"/>
        <v>0</v>
      </c>
      <c r="H118" s="9">
        <f t="shared" si="22"/>
        <v>0</v>
      </c>
      <c r="I118" s="9">
        <f t="shared" si="22"/>
        <v>0</v>
      </c>
      <c r="J118" s="9">
        <f t="shared" si="22"/>
        <v>0</v>
      </c>
      <c r="K118" s="9">
        <f t="shared" si="22"/>
        <v>0</v>
      </c>
      <c r="L118" s="9">
        <f t="shared" si="22"/>
        <v>0</v>
      </c>
      <c r="M118" s="9">
        <f t="shared" si="22"/>
        <v>0</v>
      </c>
      <c r="N118" s="9">
        <f t="shared" si="22"/>
        <v>0</v>
      </c>
      <c r="O118" s="9">
        <f t="shared" si="22"/>
        <v>0</v>
      </c>
    </row>
    <row r="119" spans="2:15" x14ac:dyDescent="0.3">
      <c r="C119" s="8">
        <v>331</v>
      </c>
      <c r="D119" s="9">
        <f t="shared" ref="D119:D124" si="23">D94-D106</f>
        <v>0</v>
      </c>
      <c r="E119" s="9">
        <f t="shared" ref="E119:O119" si="24">E94-E106</f>
        <v>0</v>
      </c>
      <c r="F119" s="9">
        <f t="shared" si="24"/>
        <v>0</v>
      </c>
      <c r="G119" s="9">
        <f t="shared" si="24"/>
        <v>0</v>
      </c>
      <c r="H119" s="9">
        <f t="shared" si="24"/>
        <v>0</v>
      </c>
      <c r="I119" s="9">
        <f t="shared" si="24"/>
        <v>0</v>
      </c>
      <c r="J119" s="9">
        <f t="shared" si="24"/>
        <v>0</v>
      </c>
      <c r="K119" s="9">
        <f t="shared" si="24"/>
        <v>0</v>
      </c>
      <c r="L119" s="9">
        <f t="shared" si="24"/>
        <v>0</v>
      </c>
      <c r="M119" s="9">
        <f t="shared" si="24"/>
        <v>0</v>
      </c>
      <c r="N119" s="9">
        <f t="shared" si="24"/>
        <v>0</v>
      </c>
      <c r="O119" s="9">
        <f t="shared" si="24"/>
        <v>0</v>
      </c>
    </row>
    <row r="120" spans="2:15" x14ac:dyDescent="0.3">
      <c r="C120" s="8">
        <v>335</v>
      </c>
      <c r="D120" s="9">
        <f t="shared" si="23"/>
        <v>0</v>
      </c>
      <c r="E120" s="9">
        <f t="shared" ref="E120:O120" si="25">E95-E107</f>
        <v>0</v>
      </c>
      <c r="F120" s="9">
        <f t="shared" si="25"/>
        <v>0</v>
      </c>
      <c r="G120" s="9">
        <f t="shared" si="25"/>
        <v>0</v>
      </c>
      <c r="H120" s="9">
        <f t="shared" si="25"/>
        <v>0</v>
      </c>
      <c r="I120" s="9">
        <f t="shared" si="25"/>
        <v>0</v>
      </c>
      <c r="J120" s="9">
        <f t="shared" si="25"/>
        <v>0</v>
      </c>
      <c r="K120" s="9">
        <f t="shared" si="25"/>
        <v>0</v>
      </c>
      <c r="L120" s="9">
        <f t="shared" si="25"/>
        <v>0</v>
      </c>
      <c r="M120" s="9">
        <f t="shared" si="25"/>
        <v>0</v>
      </c>
      <c r="N120" s="9">
        <f t="shared" si="25"/>
        <v>0</v>
      </c>
      <c r="O120" s="9">
        <f t="shared" si="25"/>
        <v>0</v>
      </c>
    </row>
    <row r="121" spans="2:15" x14ac:dyDescent="0.3">
      <c r="C121" s="8">
        <v>336</v>
      </c>
      <c r="D121" s="9">
        <f t="shared" si="23"/>
        <v>0</v>
      </c>
      <c r="E121" s="9">
        <f t="shared" ref="E121:O121" si="26">E96-E108</f>
        <v>0</v>
      </c>
      <c r="F121" s="9">
        <f t="shared" si="26"/>
        <v>0</v>
      </c>
      <c r="G121" s="9">
        <f t="shared" si="26"/>
        <v>0</v>
      </c>
      <c r="H121" s="9">
        <f t="shared" si="26"/>
        <v>0</v>
      </c>
      <c r="I121" s="9">
        <f t="shared" si="26"/>
        <v>0</v>
      </c>
      <c r="J121" s="9">
        <f t="shared" si="26"/>
        <v>0</v>
      </c>
      <c r="K121" s="9">
        <f t="shared" si="26"/>
        <v>0</v>
      </c>
      <c r="L121" s="9">
        <f t="shared" si="26"/>
        <v>0</v>
      </c>
      <c r="M121" s="9">
        <f t="shared" si="26"/>
        <v>0</v>
      </c>
      <c r="N121" s="9">
        <f t="shared" si="26"/>
        <v>0</v>
      </c>
      <c r="O121" s="9">
        <f t="shared" si="26"/>
        <v>0</v>
      </c>
    </row>
    <row r="122" spans="2:15" x14ac:dyDescent="0.3">
      <c r="C122" s="8">
        <v>342</v>
      </c>
      <c r="D122" s="9">
        <f t="shared" si="23"/>
        <v>0</v>
      </c>
      <c r="E122" s="9">
        <f t="shared" ref="E122:O122" si="27">E97-E109</f>
        <v>0</v>
      </c>
      <c r="F122" s="9">
        <f t="shared" si="27"/>
        <v>0</v>
      </c>
      <c r="G122" s="9">
        <f t="shared" si="27"/>
        <v>0</v>
      </c>
      <c r="H122" s="9">
        <f t="shared" si="27"/>
        <v>0</v>
      </c>
      <c r="I122" s="9">
        <f t="shared" si="27"/>
        <v>0</v>
      </c>
      <c r="J122" s="9">
        <f t="shared" si="27"/>
        <v>0</v>
      </c>
      <c r="K122" s="9">
        <f t="shared" si="27"/>
        <v>0</v>
      </c>
      <c r="L122" s="9">
        <f t="shared" si="27"/>
        <v>0</v>
      </c>
      <c r="M122" s="9">
        <f t="shared" si="27"/>
        <v>0</v>
      </c>
      <c r="N122" s="9">
        <f t="shared" si="27"/>
        <v>0</v>
      </c>
      <c r="O122" s="9">
        <f t="shared" si="27"/>
        <v>0</v>
      </c>
    </row>
    <row r="123" spans="2:15" x14ac:dyDescent="0.3">
      <c r="C123" s="8">
        <v>366</v>
      </c>
      <c r="D123" s="9">
        <f t="shared" si="23"/>
        <v>0</v>
      </c>
      <c r="E123" s="9">
        <f t="shared" ref="E123:O123" si="28">E98-E110</f>
        <v>0</v>
      </c>
      <c r="F123" s="9">
        <f t="shared" si="28"/>
        <v>0</v>
      </c>
      <c r="G123" s="9">
        <f t="shared" si="28"/>
        <v>0</v>
      </c>
      <c r="H123" s="9">
        <f t="shared" si="28"/>
        <v>0</v>
      </c>
      <c r="I123" s="9">
        <f t="shared" si="28"/>
        <v>0</v>
      </c>
      <c r="J123" s="9">
        <f t="shared" si="28"/>
        <v>0</v>
      </c>
      <c r="K123" s="9">
        <f t="shared" si="28"/>
        <v>0</v>
      </c>
      <c r="L123" s="9">
        <f t="shared" si="28"/>
        <v>0</v>
      </c>
      <c r="M123" s="9">
        <f t="shared" si="28"/>
        <v>0</v>
      </c>
      <c r="N123" s="9">
        <f t="shared" si="28"/>
        <v>0</v>
      </c>
      <c r="O123" s="9">
        <f t="shared" si="28"/>
        <v>0</v>
      </c>
    </row>
    <row r="124" spans="2:15" x14ac:dyDescent="0.3">
      <c r="C124" s="8">
        <v>379</v>
      </c>
      <c r="D124" s="9">
        <f t="shared" si="23"/>
        <v>0</v>
      </c>
      <c r="E124" s="9">
        <f t="shared" ref="E124:O124" si="29">E99-E111</f>
        <v>0</v>
      </c>
      <c r="F124" s="9">
        <f t="shared" si="29"/>
        <v>0</v>
      </c>
      <c r="G124" s="9">
        <f t="shared" si="29"/>
        <v>0</v>
      </c>
      <c r="H124" s="9">
        <f t="shared" si="29"/>
        <v>0</v>
      </c>
      <c r="I124" s="9">
        <f t="shared" si="29"/>
        <v>0</v>
      </c>
      <c r="J124" s="9">
        <f t="shared" si="29"/>
        <v>0</v>
      </c>
      <c r="K124" s="9">
        <f t="shared" si="29"/>
        <v>0</v>
      </c>
      <c r="L124" s="9">
        <f t="shared" si="29"/>
        <v>0</v>
      </c>
      <c r="M124" s="9">
        <f t="shared" si="29"/>
        <v>0</v>
      </c>
      <c r="N124" s="9">
        <f t="shared" si="29"/>
        <v>0</v>
      </c>
      <c r="O124" s="9">
        <f t="shared" si="29"/>
        <v>0</v>
      </c>
    </row>
    <row r="127" spans="2:15" x14ac:dyDescent="0.3">
      <c r="F127" s="25"/>
    </row>
  </sheetData>
  <mergeCells count="5">
    <mergeCell ref="A1:C1"/>
    <mergeCell ref="C73:C74"/>
    <mergeCell ref="B88:O88"/>
    <mergeCell ref="B100:O100"/>
    <mergeCell ref="B113:O113"/>
  </mergeCells>
  <conditionalFormatting sqref="D69:O69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114:O124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equal">
      <formula>0</formula>
    </cfRule>
  </conditionalFormatting>
  <pageMargins left="0.7" right="0.7" top="0.78740157499999996" bottom="0.78740157499999996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Kontrola mezd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</dc:creator>
  <cp:lastModifiedBy>Lucie Maňásková</cp:lastModifiedBy>
  <dcterms:created xsi:type="dcterms:W3CDTF">2025-04-02T11:38:07Z</dcterms:created>
  <dcterms:modified xsi:type="dcterms:W3CDTF">2026-02-17T14:28:32Z</dcterms:modified>
</cp:coreProperties>
</file>